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3"/>
  </bookViews>
  <sheets>
    <sheet name="收支预算总表" sheetId="1" r:id="rId1"/>
    <sheet name="财政拨款支出明细表--按功能科目" sheetId="2" r:id="rId2"/>
    <sheet name="财政拨款支出明细表--按经济科目" sheetId="6" r:id="rId3"/>
    <sheet name="“三公”经费" sheetId="7" r:id="rId4"/>
  </sheets>
  <definedNames>
    <definedName name="_xlnm.Print_Area" localSheetId="1">'财政拨款支出明细表--按功能科目'!$A$1:$G$8</definedName>
    <definedName name="_xlnm.Print_Area" localSheetId="0">收支预算总表!$A$1:$D$36</definedName>
    <definedName name="_xlnm.Print_Titles" localSheetId="1">'财政拨款支出明细表--按功能科目'!$1:$5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<sst xmlns="http://schemas.openxmlformats.org/spreadsheetml/2006/main" count="158" uniqueCount="146">
  <si>
    <t xml:space="preserve"> </t>
  </si>
  <si>
    <r>
      <rPr>
        <b/>
        <sz val="16"/>
        <color indexed="8"/>
        <rFont val="宋体"/>
        <charset val="134"/>
      </rPr>
      <t xml:space="preserve"> </t>
    </r>
    <r>
      <rPr>
        <b/>
        <sz val="16"/>
        <color indexed="8"/>
        <rFont val="宋体"/>
        <charset val="134"/>
      </rPr>
      <t>2016</t>
    </r>
    <r>
      <rPr>
        <b/>
        <sz val="16"/>
        <color indexed="8"/>
        <rFont val="宋体"/>
        <charset val="134"/>
      </rPr>
      <t>年大台街道部门收支预算总表</t>
    </r>
  </si>
  <si>
    <t>单位：元</t>
  </si>
  <si>
    <t>收                     入</t>
  </si>
  <si>
    <t>支                        出</t>
  </si>
  <si>
    <t>项                    目</t>
  </si>
  <si>
    <t>收入数</t>
  </si>
  <si>
    <t>项             目</t>
  </si>
  <si>
    <t>支出数</t>
  </si>
  <si>
    <t>一、财政拨款</t>
  </si>
  <si>
    <t>一、一般公共服务</t>
  </si>
  <si>
    <t>其中：一般公共预算收入</t>
  </si>
  <si>
    <t>二、外交</t>
  </si>
  <si>
    <t xml:space="preserve">      政府性基金预算收入</t>
  </si>
  <si>
    <t>三、国防</t>
  </si>
  <si>
    <t>二、纳入财政专户管理的事业收入</t>
  </si>
  <si>
    <t>四、公共安全</t>
  </si>
  <si>
    <t>三、上级补助收入</t>
  </si>
  <si>
    <t>五、教育</t>
  </si>
  <si>
    <t>四、事业收入（不含专户管理的事业收入）</t>
  </si>
  <si>
    <t>六、科学技术</t>
  </si>
  <si>
    <t>五、事业单位经营收入</t>
  </si>
  <si>
    <t>七、文化体育传媒</t>
  </si>
  <si>
    <t>六、附属单位上缴收入</t>
  </si>
  <si>
    <t>八、社会保障和就业</t>
  </si>
  <si>
    <t>七、其他收入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</si>
  <si>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</si>
  <si>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</si>
  <si>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</si>
  <si>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</si>
  <si>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</si>
  <si>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</si>
  <si>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</si>
  <si>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</si>
  <si>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十七、金融监管等事务支出</t>
  </si>
  <si>
    <t>十八、地震灾后恢复重建支出</t>
  </si>
  <si>
    <t>十九、国土资源气象等事务</t>
  </si>
  <si>
    <t>二十、住房保障支出</t>
  </si>
  <si>
    <t>二十一、粮油物资储备事务</t>
  </si>
  <si>
    <t>二十二、预备费</t>
  </si>
  <si>
    <t>二十三、国债还本付息支出</t>
  </si>
  <si>
    <t>二十四、其他支出</t>
  </si>
  <si>
    <t>二十五、转移性支出</t>
  </si>
  <si>
    <t>本年收入合计</t>
  </si>
  <si>
    <t>本年支出合计</t>
  </si>
  <si>
    <t>八、用事业基金弥补收支差额</t>
  </si>
  <si>
    <t>九、上年结转</t>
  </si>
  <si>
    <t>六、结转下年</t>
  </si>
  <si>
    <t>收   入   总    计</t>
  </si>
  <si>
    <t>支    出    总    计</t>
  </si>
  <si>
    <t>2016年XX部门财政拨款支出预算表</t>
  </si>
  <si>
    <t>科目编码</t>
  </si>
  <si>
    <t>科目名称</t>
  </si>
  <si>
    <t>支出合计</t>
  </si>
  <si>
    <r>
      <rPr>
        <sz val="12"/>
        <color indexed="8"/>
        <rFont val="宋体"/>
        <charset val="134"/>
      </rPr>
      <t>按支出内容</t>
    </r>
    <r>
      <rPr>
        <sz val="12"/>
        <color indexed="8"/>
        <rFont val="宋体"/>
        <charset val="134"/>
      </rPr>
      <t>分</t>
    </r>
  </si>
  <si>
    <t>按照资金性质分</t>
  </si>
  <si>
    <t>类</t>
  </si>
  <si>
    <t>款</t>
  </si>
  <si>
    <t>项</t>
  </si>
  <si>
    <t>基本支出</t>
  </si>
  <si>
    <t>项目支出</t>
  </si>
  <si>
    <t>一般公共预算支出</t>
  </si>
  <si>
    <t>政府性基金预算支出</t>
  </si>
  <si>
    <t>国有资本经营预算支出</t>
  </si>
  <si>
    <t>合计</t>
  </si>
  <si>
    <t xml:space="preserve">  一般公共服务</t>
  </si>
  <si>
    <t xml:space="preserve">    政府办公厅（室）及相关机构事务</t>
  </si>
  <si>
    <t xml:space="preserve">    行政运行（政府办公厅）</t>
  </si>
  <si>
    <t xml:space="preserve">    一般行政管理事务（政府办公厅）</t>
  </si>
  <si>
    <t xml:space="preserve">    统计信息事务</t>
  </si>
  <si>
    <t xml:space="preserve">    专项统计业务</t>
  </si>
  <si>
    <t xml:space="preserve">    群众团体事务</t>
  </si>
  <si>
    <t xml:space="preserve">    其他群众团体事务支出</t>
  </si>
  <si>
    <t xml:space="preserve">    组织事务</t>
  </si>
  <si>
    <t xml:space="preserve">    一般行政管理事务（组织）</t>
  </si>
  <si>
    <t xml:space="preserve">    其他一般公共服务支出</t>
  </si>
  <si>
    <t xml:space="preserve">  文化体育与传媒</t>
  </si>
  <si>
    <t xml:space="preserve">    文化</t>
  </si>
  <si>
    <t xml:space="preserve">    群众文化</t>
  </si>
  <si>
    <t xml:space="preserve">    其他文化支出</t>
  </si>
  <si>
    <t xml:space="preserve">  社会保障和就业</t>
  </si>
  <si>
    <t xml:space="preserve">    人力资源和社会保障管理事务</t>
  </si>
  <si>
    <t xml:space="preserve">    社会保险经办机构</t>
  </si>
  <si>
    <t xml:space="preserve">    民政管理事务</t>
  </si>
  <si>
    <t xml:space="preserve">    老龄事务</t>
  </si>
  <si>
    <t xml:space="preserve">    基层政权和社区建设</t>
  </si>
  <si>
    <t xml:space="preserve">    行政事业单位离退休</t>
  </si>
  <si>
    <t xml:space="preserve">    归口管理的行政单位离退休</t>
  </si>
  <si>
    <t xml:space="preserve">    事业单位离退休</t>
  </si>
  <si>
    <t xml:space="preserve">    就业补助</t>
  </si>
  <si>
    <t xml:space="preserve">    公益性岗位补贴</t>
  </si>
  <si>
    <t xml:space="preserve">  医疗卫生与计划生育支出</t>
  </si>
  <si>
    <t xml:space="preserve">    食品和药品监督管理事务</t>
  </si>
  <si>
    <t xml:space="preserve">    其他食品和药品监督管理事务支出</t>
  </si>
  <si>
    <t xml:space="preserve">  节能环保</t>
  </si>
  <si>
    <t xml:space="preserve">    其他节能环保支出</t>
  </si>
  <si>
    <t xml:space="preserve">  城乡社区事务</t>
  </si>
  <si>
    <t xml:space="preserve">    城乡社区环境卫生</t>
  </si>
  <si>
    <t xml:space="preserve">    其他城乡社区事务支出</t>
  </si>
  <si>
    <t xml:space="preserve">  交通运输</t>
  </si>
  <si>
    <t xml:space="preserve">    铁路运输</t>
  </si>
  <si>
    <t xml:space="preserve">    其他铁路运输支出</t>
  </si>
  <si>
    <t xml:space="preserve">  国土海洋气象等事务</t>
  </si>
  <si>
    <t xml:space="preserve">    国土资源事务</t>
  </si>
  <si>
    <t xml:space="preserve">    地质灾害防治</t>
  </si>
  <si>
    <t>2016年大台街道部门一般公共预算基本支出预算表</t>
  </si>
  <si>
    <t>单位:元</t>
  </si>
  <si>
    <t>项目类别</t>
  </si>
  <si>
    <t>经济分类科目</t>
  </si>
  <si>
    <t>科目代码</t>
  </si>
  <si>
    <t>工资福利支出</t>
  </si>
  <si>
    <t>基本工资</t>
  </si>
  <si>
    <t>津贴补贴</t>
  </si>
  <si>
    <t>奖金</t>
  </si>
  <si>
    <t>社会保障缴费</t>
  </si>
  <si>
    <t>其他工资福利支出</t>
  </si>
  <si>
    <t>商品和服务支出</t>
  </si>
  <si>
    <t>办公费</t>
  </si>
  <si>
    <t>水电费</t>
  </si>
  <si>
    <t>邮电费</t>
  </si>
  <si>
    <t>取暖费</t>
  </si>
  <si>
    <t>物业管理费</t>
  </si>
  <si>
    <t>差旅费</t>
  </si>
  <si>
    <t>维修（护）费</t>
  </si>
  <si>
    <t>政府网络租赁</t>
  </si>
  <si>
    <t>培训费</t>
  </si>
  <si>
    <t>公务接待费及机动费</t>
  </si>
  <si>
    <t>工会经费</t>
  </si>
  <si>
    <t>福利费</t>
  </si>
  <si>
    <t>公务用车运行维护费</t>
  </si>
  <si>
    <t>其他商品服务支出</t>
  </si>
  <si>
    <t>对个人和家庭补助</t>
  </si>
  <si>
    <t>离休支出</t>
  </si>
  <si>
    <t>退休支出</t>
  </si>
  <si>
    <t>住房公积金</t>
  </si>
  <si>
    <t>提租补贴</t>
  </si>
  <si>
    <t>其他对个人和家庭补助支出</t>
  </si>
  <si>
    <t>2016年大台街道部门“三公”经费财政拨款预算表</t>
  </si>
  <si>
    <t>年度</t>
  </si>
  <si>
    <t>2016年</t>
  </si>
  <si>
    <t>2015年</t>
  </si>
  <si>
    <t>增减额</t>
  </si>
  <si>
    <t>“三公”经费财政拨款预算总额</t>
  </si>
  <si>
    <t>因公出国（境）费用</t>
  </si>
  <si>
    <t>公务接待费</t>
  </si>
  <si>
    <t>公务用车购置费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</si>
</sst>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#,##0.00_);[Red]\(#,##0.00\)"/>
    <numFmt numFmtId="178" formatCode="#,###.00"/>
    <numFmt numFmtId="179" formatCode="#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8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18" applyNumberFormat="0" applyAlignment="0" applyProtection="0">
      <alignment vertical="center"/>
    </xf>
    <xf numFmtId="0" fontId="24" fillId="10" borderId="19" applyNumberFormat="0" applyAlignment="0" applyProtection="0">
      <alignment vertical="center"/>
    </xf>
    <xf numFmtId="0" fontId="25" fillId="10" borderId="18" applyNumberFormat="0" applyAlignment="0" applyProtection="0">
      <alignment vertical="center"/>
    </xf>
    <xf numFmtId="0" fontId="26" fillId="11" borderId="20" applyNumberFormat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94">
    <xf numFmtId="0" fontId="0" fillId="0" borderId="0" xfId="0"/>
    <xf numFmtId="0" fontId="0" fillId="0" borderId="0" xfId="49" applyFill="1">
      <alignment vertical="center"/>
    </xf>
    <xf numFmtId="0" fontId="1" fillId="2" borderId="0" xfId="49" applyFont="1" applyFill="1" applyBorder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8" fillId="0" borderId="0" xfId="49" applyNumberFormat="1" applyFont="1" applyFill="1" applyAlignment="1">
      <alignment vertical="center" wrapText="1"/>
    </xf>
    <xf numFmtId="176" fontId="3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Alignment="1">
      <alignment horizontal="center" vertical="center" wrapText="1"/>
    </xf>
    <xf numFmtId="177" fontId="3" fillId="0" borderId="0" xfId="49" applyNumberFormat="1" applyFont="1" applyFill="1" applyAlignment="1">
      <alignment vertical="center" wrapText="1"/>
    </xf>
    <xf numFmtId="176" fontId="3" fillId="0" borderId="0" xfId="49" applyNumberFormat="1" applyFont="1" applyFill="1" applyAlignment="1">
      <alignment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176" fontId="3" fillId="0" borderId="0" xfId="49" applyNumberFormat="1" applyFont="1" applyFill="1" applyBorder="1" applyAlignment="1">
      <alignment horizontal="center" vertical="center" wrapText="1"/>
    </xf>
    <xf numFmtId="177" fontId="3" fillId="0" borderId="2" xfId="49" applyNumberFormat="1" applyFont="1" applyFill="1" applyBorder="1" applyAlignment="1">
      <alignment horizontal="right" vertical="center" wrapText="1"/>
    </xf>
    <xf numFmtId="176" fontId="8" fillId="0" borderId="3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177" fontId="8" fillId="0" borderId="3" xfId="49" applyNumberFormat="1" applyFont="1" applyFill="1" applyBorder="1" applyAlignment="1">
      <alignment horizontal="center" vertical="center" wrapText="1"/>
    </xf>
    <xf numFmtId="176" fontId="8" fillId="0" borderId="4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177" fontId="8" fillId="0" borderId="4" xfId="49" applyNumberFormat="1" applyFont="1" applyFill="1" applyBorder="1" applyAlignment="1">
      <alignment horizontal="center" vertical="center" wrapText="1"/>
    </xf>
    <xf numFmtId="176" fontId="9" fillId="0" borderId="3" xfId="49" applyNumberFormat="1" applyFont="1" applyFill="1" applyBorder="1" applyAlignment="1">
      <alignment horizontal="center" vertical="center" wrapText="1" shrinkToFit="1"/>
    </xf>
    <xf numFmtId="0" fontId="8" fillId="0" borderId="5" xfId="49" applyNumberFormat="1" applyFont="1" applyFill="1" applyBorder="1" applyAlignment="1">
      <alignment horizontal="center" vertical="center" wrapText="1"/>
    </xf>
    <xf numFmtId="0" fontId="8" fillId="0" borderId="6" xfId="49" applyNumberFormat="1" applyFont="1" applyFill="1" applyBorder="1" applyAlignment="1">
      <alignment horizontal="center" vertical="center" wrapText="1"/>
    </xf>
    <xf numFmtId="177" fontId="8" fillId="0" borderId="4" xfId="49" applyNumberFormat="1" applyFont="1" applyFill="1" applyBorder="1" applyAlignment="1">
      <alignment horizontal="right" vertical="center" wrapText="1"/>
    </xf>
    <xf numFmtId="0" fontId="10" fillId="0" borderId="0" xfId="50" applyNumberFormat="1" applyAlignment="1"/>
    <xf numFmtId="176" fontId="9" fillId="0" borderId="7" xfId="49" applyNumberFormat="1" applyFont="1" applyFill="1" applyBorder="1" applyAlignment="1">
      <alignment horizontal="center" vertical="center" wrapText="1" shrinkToFit="1"/>
    </xf>
    <xf numFmtId="0" fontId="3" fillId="3" borderId="1" xfId="49" applyNumberFormat="1" applyFont="1" applyFill="1" applyBorder="1" applyAlignment="1">
      <alignment horizontal="center" vertical="center" wrapText="1"/>
    </xf>
    <xf numFmtId="176" fontId="3" fillId="3" borderId="1" xfId="49" applyNumberFormat="1" applyFont="1" applyFill="1" applyBorder="1" applyAlignment="1">
      <alignment horizontal="center" vertical="center" wrapText="1"/>
    </xf>
    <xf numFmtId="177" fontId="3" fillId="3" borderId="1" xfId="49" applyNumberFormat="1" applyFont="1" applyFill="1" applyBorder="1" applyAlignment="1">
      <alignment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vertical="center" wrapText="1"/>
    </xf>
    <xf numFmtId="177" fontId="3" fillId="0" borderId="1" xfId="49" applyNumberFormat="1" applyFont="1" applyFill="1" applyBorder="1" applyAlignment="1">
      <alignment horizontal="right" vertical="center" wrapText="1"/>
    </xf>
    <xf numFmtId="177" fontId="3" fillId="4" borderId="1" xfId="49" applyNumberFormat="1" applyFont="1" applyFill="1" applyBorder="1" applyAlignment="1">
      <alignment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176" fontId="9" fillId="0" borderId="4" xfId="49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/>
    </xf>
    <xf numFmtId="0" fontId="11" fillId="2" borderId="0" xfId="0" applyFont="1" applyFill="1" applyBorder="1" applyAlignment="1">
      <alignment horizontal="left" shrinkToFit="1"/>
    </xf>
    <xf numFmtId="0" fontId="12" fillId="2" borderId="0" xfId="0" applyFont="1" applyFill="1" applyBorder="1" applyAlignment="1">
      <alignment horizontal="left" vertical="center" shrinkToFit="1"/>
    </xf>
    <xf numFmtId="0" fontId="12" fillId="2" borderId="0" xfId="0" applyFont="1" applyFill="1" applyBorder="1" applyAlignment="1">
      <alignment horizontal="right" vertical="center" shrinkToFit="1"/>
    </xf>
    <xf numFmtId="49" fontId="13" fillId="2" borderId="0" xfId="0" applyNumberFormat="1" applyFont="1" applyFill="1" applyBorder="1" applyAlignment="1">
      <alignment horizontal="center" vertical="center" shrinkToFit="1"/>
    </xf>
    <xf numFmtId="0" fontId="12" fillId="2" borderId="8" xfId="0" applyFont="1" applyFill="1" applyBorder="1" applyAlignment="1">
      <alignment horizontal="left" vertical="center" shrinkToFit="1"/>
    </xf>
    <xf numFmtId="0" fontId="11" fillId="2" borderId="8" xfId="0" applyFont="1" applyFill="1" applyBorder="1" applyAlignment="1">
      <alignment horizontal="left" vertical="center" shrinkToFit="1"/>
    </xf>
    <xf numFmtId="0" fontId="11" fillId="2" borderId="8" xfId="0" applyFont="1" applyFill="1" applyBorder="1" applyAlignment="1">
      <alignment horizontal="right" vertical="center" shrinkToFit="1"/>
    </xf>
    <xf numFmtId="49" fontId="12" fillId="2" borderId="9" xfId="0" applyNumberFormat="1" applyFont="1" applyFill="1" applyBorder="1" applyAlignment="1">
      <alignment horizontal="center" vertical="center" shrinkToFit="1"/>
    </xf>
    <xf numFmtId="49" fontId="12" fillId="2" borderId="9" xfId="0" applyNumberFormat="1" applyFont="1" applyFill="1" applyBorder="1" applyAlignment="1">
      <alignment horizontal="center" vertical="center" wrapText="1" shrinkToFit="1"/>
    </xf>
    <xf numFmtId="49" fontId="12" fillId="2" borderId="10" xfId="0" applyNumberFormat="1" applyFont="1" applyFill="1" applyBorder="1" applyAlignment="1">
      <alignment horizontal="center" vertical="center" wrapText="1" shrinkToFit="1"/>
    </xf>
    <xf numFmtId="49" fontId="12" fillId="2" borderId="11" xfId="0" applyNumberFormat="1" applyFont="1" applyFill="1" applyBorder="1" applyAlignment="1">
      <alignment horizontal="center" vertical="center" wrapText="1" shrinkToFit="1"/>
    </xf>
    <xf numFmtId="0" fontId="0" fillId="3" borderId="10" xfId="0" applyFont="1" applyFill="1" applyBorder="1" applyAlignment="1">
      <alignment horizontal="center" vertical="center" wrapText="1"/>
    </xf>
    <xf numFmtId="49" fontId="12" fillId="2" borderId="12" xfId="0" applyNumberFormat="1" applyFont="1" applyFill="1" applyBorder="1" applyAlignment="1">
      <alignment horizontal="center" vertical="center" wrapText="1" shrinkToFit="1"/>
    </xf>
    <xf numFmtId="49" fontId="12" fillId="2" borderId="12" xfId="0" applyNumberFormat="1" applyFont="1" applyFill="1" applyBorder="1" applyAlignment="1">
      <alignment horizontal="center" vertical="center" shrinkToFit="1"/>
    </xf>
    <xf numFmtId="0" fontId="0" fillId="3" borderId="9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right" vertical="center" shrinkToFit="1"/>
    </xf>
    <xf numFmtId="0" fontId="12" fillId="5" borderId="9" xfId="0" applyFont="1" applyFill="1" applyBorder="1" applyAlignment="1">
      <alignment horizontal="left" vertical="center" shrinkToFit="1"/>
    </xf>
    <xf numFmtId="49" fontId="12" fillId="5" borderId="9" xfId="0" applyNumberFormat="1" applyFont="1" applyFill="1" applyBorder="1" applyAlignment="1">
      <alignment horizontal="left" vertical="center" shrinkToFit="1"/>
    </xf>
    <xf numFmtId="178" fontId="12" fillId="5" borderId="9" xfId="0" applyNumberFormat="1" applyFont="1" applyFill="1" applyBorder="1" applyAlignment="1">
      <alignment horizontal="right" vertical="center" shrinkToFit="1"/>
    </xf>
    <xf numFmtId="178" fontId="12" fillId="5" borderId="10" xfId="0" applyNumberFormat="1" applyFont="1" applyFill="1" applyBorder="1" applyAlignment="1">
      <alignment horizontal="right" vertical="center" shrinkToFit="1"/>
    </xf>
    <xf numFmtId="179" fontId="12" fillId="6" borderId="9" xfId="0" applyNumberFormat="1" applyFont="1" applyFill="1" applyBorder="1" applyAlignment="1">
      <alignment horizontal="left" vertical="center" shrinkToFit="1"/>
    </xf>
    <xf numFmtId="0" fontId="12" fillId="6" borderId="9" xfId="0" applyFont="1" applyFill="1" applyBorder="1" applyAlignment="1">
      <alignment horizontal="right" vertical="center" shrinkToFit="1"/>
    </xf>
    <xf numFmtId="0" fontId="12" fillId="6" borderId="9" xfId="0" applyFont="1" applyFill="1" applyBorder="1" applyAlignment="1">
      <alignment horizontal="left" vertical="center" shrinkToFit="1"/>
    </xf>
    <xf numFmtId="49" fontId="12" fillId="6" borderId="9" xfId="0" applyNumberFormat="1" applyFont="1" applyFill="1" applyBorder="1" applyAlignment="1">
      <alignment horizontal="left" vertical="center" shrinkToFit="1"/>
    </xf>
    <xf numFmtId="178" fontId="12" fillId="6" borderId="9" xfId="0" applyNumberFormat="1" applyFont="1" applyFill="1" applyBorder="1" applyAlignment="1">
      <alignment horizontal="right" vertical="center" shrinkToFit="1"/>
    </xf>
    <xf numFmtId="178" fontId="12" fillId="6" borderId="10" xfId="0" applyNumberFormat="1" applyFont="1" applyFill="1" applyBorder="1" applyAlignment="1">
      <alignment horizontal="right" vertical="center" shrinkToFit="1"/>
    </xf>
    <xf numFmtId="179" fontId="12" fillId="7" borderId="9" xfId="0" applyNumberFormat="1" applyFont="1" applyFill="1" applyBorder="1" applyAlignment="1">
      <alignment horizontal="center" vertical="center" shrinkToFit="1"/>
    </xf>
    <xf numFmtId="0" fontId="12" fillId="7" borderId="9" xfId="0" applyFont="1" applyFill="1" applyBorder="1" applyAlignment="1">
      <alignment horizontal="left" vertical="center" shrinkToFit="1"/>
    </xf>
    <xf numFmtId="49" fontId="12" fillId="7" borderId="9" xfId="0" applyNumberFormat="1" applyFont="1" applyFill="1" applyBorder="1" applyAlignment="1">
      <alignment horizontal="left" vertical="center" shrinkToFit="1"/>
    </xf>
    <xf numFmtId="178" fontId="12" fillId="7" borderId="9" xfId="0" applyNumberFormat="1" applyFont="1" applyFill="1" applyBorder="1" applyAlignment="1">
      <alignment horizontal="right" vertical="center" shrinkToFit="1"/>
    </xf>
    <xf numFmtId="178" fontId="12" fillId="7" borderId="10" xfId="0" applyNumberFormat="1" applyFont="1" applyFill="1" applyBorder="1" applyAlignment="1">
      <alignment horizontal="right" vertical="center" shrinkToFit="1"/>
    </xf>
    <xf numFmtId="179" fontId="12" fillId="2" borderId="9" xfId="0" applyNumberFormat="1" applyFont="1" applyFill="1" applyBorder="1" applyAlignment="1">
      <alignment horizontal="center" vertical="center" shrinkToFit="1"/>
    </xf>
    <xf numFmtId="179" fontId="12" fillId="2" borderId="9" xfId="0" applyNumberFormat="1" applyFont="1" applyFill="1" applyBorder="1" applyAlignment="1">
      <alignment horizontal="left" vertical="center" shrinkToFit="1"/>
    </xf>
    <xf numFmtId="49" fontId="12" fillId="2" borderId="9" xfId="0" applyNumberFormat="1" applyFont="1" applyFill="1" applyBorder="1" applyAlignment="1">
      <alignment horizontal="left" vertical="center" shrinkToFit="1"/>
    </xf>
    <xf numFmtId="178" fontId="12" fillId="2" borderId="9" xfId="0" applyNumberFormat="1" applyFont="1" applyFill="1" applyBorder="1" applyAlignment="1">
      <alignment horizontal="right" vertical="center" shrinkToFit="1"/>
    </xf>
    <xf numFmtId="178" fontId="12" fillId="2" borderId="10" xfId="0" applyNumberFormat="1" applyFont="1" applyFill="1" applyBorder="1" applyAlignment="1">
      <alignment horizontal="right" vertical="center" shrinkToFit="1"/>
    </xf>
    <xf numFmtId="49" fontId="12" fillId="2" borderId="8" xfId="0" applyNumberFormat="1" applyFont="1" applyFill="1" applyBorder="1" applyAlignment="1">
      <alignment horizontal="right" vertical="center" shrinkToFit="1"/>
    </xf>
    <xf numFmtId="0" fontId="0" fillId="3" borderId="13" xfId="0" applyFont="1" applyFill="1" applyBorder="1" applyAlignment="1">
      <alignment horizontal="center" vertical="center" wrapText="1"/>
    </xf>
    <xf numFmtId="0" fontId="0" fillId="3" borderId="11" xfId="0" applyFont="1" applyFill="1" applyBorder="1" applyAlignment="1">
      <alignment horizontal="center" vertical="center" wrapText="1"/>
    </xf>
    <xf numFmtId="0" fontId="0" fillId="3" borderId="12" xfId="0" applyFont="1" applyFill="1" applyBorder="1" applyAlignment="1">
      <alignment horizontal="center" vertical="center" wrapText="1"/>
    </xf>
    <xf numFmtId="178" fontId="12" fillId="5" borderId="1" xfId="0" applyNumberFormat="1" applyFont="1" applyFill="1" applyBorder="1" applyAlignment="1">
      <alignment horizontal="right" vertical="center" shrinkToFit="1"/>
    </xf>
    <xf numFmtId="178" fontId="12" fillId="6" borderId="1" xfId="0" applyNumberFormat="1" applyFont="1" applyFill="1" applyBorder="1" applyAlignment="1">
      <alignment horizontal="right" vertical="center" shrinkToFit="1"/>
    </xf>
    <xf numFmtId="178" fontId="12" fillId="7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1" fillId="2" borderId="0" xfId="0" applyFont="1" applyFill="1" applyBorder="1" applyAlignment="1">
      <alignment horizontal="left" vertical="center" shrinkToFit="1"/>
    </xf>
    <xf numFmtId="49" fontId="12" fillId="2" borderId="10" xfId="0" applyNumberFormat="1" applyFont="1" applyFill="1" applyBorder="1" applyAlignment="1">
      <alignment horizontal="left" vertical="center" shrinkToFit="1"/>
    </xf>
    <xf numFmtId="178" fontId="12" fillId="2" borderId="1" xfId="0" applyNumberFormat="1" applyFont="1" applyFill="1" applyBorder="1" applyAlignment="1">
      <alignment horizontal="right" vertical="center" shrinkToFit="1"/>
    </xf>
    <xf numFmtId="49" fontId="12" fillId="2" borderId="11" xfId="0" applyNumberFormat="1" applyFont="1" applyFill="1" applyBorder="1" applyAlignment="1">
      <alignment horizontal="left" vertical="center" shrinkToFit="1"/>
    </xf>
    <xf numFmtId="49" fontId="12" fillId="3" borderId="10" xfId="0" applyNumberFormat="1" applyFont="1" applyFill="1" applyBorder="1" applyAlignment="1">
      <alignment horizontal="left" vertical="center" shrinkToFit="1"/>
    </xf>
    <xf numFmtId="178" fontId="12" fillId="2" borderId="14" xfId="0" applyNumberFormat="1" applyFont="1" applyFill="1" applyBorder="1" applyAlignment="1">
      <alignment horizontal="right" vertical="center" shrinkToFit="1"/>
    </xf>
    <xf numFmtId="0" fontId="12" fillId="2" borderId="9" xfId="0" applyFont="1" applyFill="1" applyBorder="1" applyAlignment="1">
      <alignment horizontal="left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8284"/>
      <rgbColor rgb="00C6C3FF"/>
      <rgbColor rgb="00FFFF64"/>
      <rgbColor rgb="00E1FFE1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13" workbookViewId="0">
      <selection activeCell="B8" sqref="B8"/>
    </sheetView>
  </sheetViews>
  <sheetFormatPr defaultColWidth="9" defaultRowHeight="14.25" outlineLevelCol="4"/>
  <cols>
    <col min="1" max="1" width="32.5" customWidth="1"/>
    <col min="2" max="2" width="13.625" customWidth="1"/>
    <col min="3" max="3" width="28.625" customWidth="1"/>
    <col min="4" max="4" width="13.5" customWidth="1"/>
  </cols>
  <sheetData>
    <row r="1" ht="16.5" customHeight="1" spans="1:5">
      <c r="A1" s="43"/>
      <c r="B1" s="87"/>
      <c r="C1" s="43"/>
      <c r="D1" s="44"/>
      <c r="E1" t="s">
        <v>0</v>
      </c>
    </row>
    <row r="2" ht="29.45" customHeight="1" spans="1:4">
      <c r="A2" s="45" t="s">
        <v>1</v>
      </c>
      <c r="B2" s="45"/>
      <c r="C2" s="45"/>
      <c r="D2" s="45"/>
    </row>
    <row r="3" ht="21.6" customHeight="1" spans="1:4">
      <c r="A3" s="46"/>
      <c r="B3" s="46"/>
      <c r="C3" s="46"/>
      <c r="D3" s="78" t="s">
        <v>2</v>
      </c>
    </row>
    <row r="4" ht="21.6" customHeight="1" spans="1:4">
      <c r="A4" s="49" t="s">
        <v>3</v>
      </c>
      <c r="B4" s="49"/>
      <c r="C4" s="49" t="s">
        <v>4</v>
      </c>
      <c r="D4" s="49"/>
    </row>
    <row r="5" ht="21.6" customHeight="1" spans="1:4">
      <c r="A5" s="49" t="s">
        <v>5</v>
      </c>
      <c r="B5" s="55" t="s">
        <v>6</v>
      </c>
      <c r="C5" s="49" t="s">
        <v>7</v>
      </c>
      <c r="D5" s="49" t="s">
        <v>8</v>
      </c>
    </row>
    <row r="6" ht="21.6" customHeight="1" spans="1:4">
      <c r="A6" s="88" t="s">
        <v>9</v>
      </c>
      <c r="B6" s="89">
        <v>22144544.46</v>
      </c>
      <c r="C6" s="90" t="s">
        <v>10</v>
      </c>
      <c r="D6" s="76">
        <v>6912175.62</v>
      </c>
    </row>
    <row r="7" ht="21.6" customHeight="1" spans="1:4">
      <c r="A7" s="91" t="s">
        <v>11</v>
      </c>
      <c r="B7" s="89">
        <v>22144544.46</v>
      </c>
      <c r="C7" s="90" t="s">
        <v>12</v>
      </c>
      <c r="D7" s="76">
        <v>0</v>
      </c>
    </row>
    <row r="8" ht="21.6" customHeight="1" spans="1:4">
      <c r="A8" s="91" t="s">
        <v>13</v>
      </c>
      <c r="B8" s="89">
        <v>0</v>
      </c>
      <c r="C8" s="90" t="s">
        <v>14</v>
      </c>
      <c r="D8" s="76">
        <v>0</v>
      </c>
    </row>
    <row r="9" ht="21.6" customHeight="1" spans="1:4">
      <c r="A9" s="88" t="s">
        <v>15</v>
      </c>
      <c r="B9" s="89">
        <v>0</v>
      </c>
      <c r="C9" s="90" t="s">
        <v>16</v>
      </c>
      <c r="D9" s="76">
        <v>0</v>
      </c>
    </row>
    <row r="10" ht="21.6" customHeight="1" spans="1:4">
      <c r="A10" s="88" t="s">
        <v>17</v>
      </c>
      <c r="B10" s="89">
        <v>0</v>
      </c>
      <c r="C10" s="90" t="s">
        <v>18</v>
      </c>
      <c r="D10" s="76">
        <v>0</v>
      </c>
    </row>
    <row r="11" ht="21.6" customHeight="1" spans="1:4">
      <c r="A11" s="75" t="s">
        <v>19</v>
      </c>
      <c r="B11" s="92">
        <v>0</v>
      </c>
      <c r="C11" s="75" t="s">
        <v>20</v>
      </c>
      <c r="D11" s="76">
        <v>0</v>
      </c>
    </row>
    <row r="12" ht="21.6" customHeight="1" spans="1:4">
      <c r="A12" s="75" t="s">
        <v>21</v>
      </c>
      <c r="B12" s="76">
        <v>0</v>
      </c>
      <c r="C12" s="75" t="s">
        <v>22</v>
      </c>
      <c r="D12" s="76">
        <v>187300</v>
      </c>
    </row>
    <row r="13" ht="21.6" customHeight="1" spans="1:4">
      <c r="A13" s="75" t="s">
        <v>23</v>
      </c>
      <c r="B13" s="76">
        <v>0</v>
      </c>
      <c r="C13" s="75" t="s">
        <v>24</v>
      </c>
      <c r="D13" s="76">
        <v>7946068.84</v>
      </c>
    </row>
    <row r="14" ht="21.6" customHeight="1" spans="1:4">
      <c r="A14" s="75" t="s">
        <v>25</v>
      </c>
      <c r="B14" s="76">
        <v>0</v>
      </c>
      <c r="C14" s="75" t="s">
        <v>26</v>
      </c>
      <c r="D14" s="76">
        <v>0</v>
      </c>
    </row>
    <row r="15" ht="21.6" customHeight="1" spans="1:4">
      <c r="A15" s="93"/>
      <c r="B15" s="76"/>
      <c r="C15" s="75" t="s">
        <v>27</v>
      </c>
      <c r="D15" s="76">
        <v>6000</v>
      </c>
    </row>
    <row r="16" ht="21.6" customHeight="1" spans="1:4">
      <c r="A16" s="93"/>
      <c r="B16" s="76"/>
      <c r="C16" s="75" t="s">
        <v>28</v>
      </c>
      <c r="D16" s="76">
        <v>500000</v>
      </c>
    </row>
    <row r="17" ht="21.6" customHeight="1" spans="1:4">
      <c r="A17" s="93"/>
      <c r="B17" s="76"/>
      <c r="C17" s="75" t="s">
        <v>29</v>
      </c>
      <c r="D17" s="76">
        <v>6524000</v>
      </c>
    </row>
    <row r="18" ht="21.6" customHeight="1" spans="1:4">
      <c r="A18" s="93"/>
      <c r="B18" s="76"/>
      <c r="C18" s="75" t="s">
        <v>30</v>
      </c>
      <c r="D18" s="76">
        <v>0</v>
      </c>
    </row>
    <row r="19" ht="21.6" customHeight="1" spans="1:4">
      <c r="A19" s="93"/>
      <c r="B19" s="76"/>
      <c r="C19" s="75" t="s">
        <v>31</v>
      </c>
      <c r="D19" s="76">
        <v>60600</v>
      </c>
    </row>
    <row r="20" ht="21.6" customHeight="1" spans="1:4">
      <c r="A20" s="93"/>
      <c r="B20" s="76"/>
      <c r="C20" s="75" t="s">
        <v>32</v>
      </c>
      <c r="D20" s="76">
        <v>0</v>
      </c>
    </row>
    <row r="21" ht="21.6" customHeight="1" spans="1:4">
      <c r="A21" s="93"/>
      <c r="B21" s="76"/>
      <c r="C21" s="75" t="s">
        <v>33</v>
      </c>
      <c r="D21" s="76">
        <v>0</v>
      </c>
    </row>
    <row r="22" ht="21.6" customHeight="1" spans="1:4">
      <c r="A22" s="93"/>
      <c r="B22" s="76"/>
      <c r="C22" s="75" t="s">
        <v>34</v>
      </c>
      <c r="D22" s="76">
        <v>0</v>
      </c>
    </row>
    <row r="23" ht="21.6" customHeight="1" spans="1:4">
      <c r="A23" s="93"/>
      <c r="B23" s="76"/>
      <c r="C23" s="75" t="s">
        <v>35</v>
      </c>
      <c r="D23" s="76">
        <v>0</v>
      </c>
    </row>
    <row r="24" ht="21.6" customHeight="1" spans="1:4">
      <c r="A24" s="93"/>
      <c r="B24" s="76"/>
      <c r="C24" s="75" t="s">
        <v>36</v>
      </c>
      <c r="D24" s="76">
        <v>8400</v>
      </c>
    </row>
    <row r="25" ht="21.6" customHeight="1" spans="1:4">
      <c r="A25" s="93"/>
      <c r="B25" s="76"/>
      <c r="C25" s="75" t="s">
        <v>37</v>
      </c>
      <c r="D25" s="76">
        <v>0</v>
      </c>
    </row>
    <row r="26" ht="21.6" customHeight="1" spans="1:4">
      <c r="A26" s="93"/>
      <c r="B26" s="76"/>
      <c r="C26" s="75" t="s">
        <v>38</v>
      </c>
      <c r="D26" s="76">
        <v>0</v>
      </c>
    </row>
    <row r="27" ht="21.6" customHeight="1" spans="1:4">
      <c r="A27" s="93"/>
      <c r="B27" s="76"/>
      <c r="C27" s="75" t="s">
        <v>39</v>
      </c>
      <c r="D27" s="76">
        <v>0</v>
      </c>
    </row>
    <row r="28" ht="21.6" customHeight="1" spans="1:4">
      <c r="A28" s="93"/>
      <c r="B28" s="76"/>
      <c r="C28" s="75" t="s">
        <v>40</v>
      </c>
      <c r="D28" s="76">
        <v>0</v>
      </c>
    </row>
    <row r="29" ht="21.6" customHeight="1" spans="1:4">
      <c r="A29" s="93"/>
      <c r="B29" s="76"/>
      <c r="C29" s="75" t="s">
        <v>41</v>
      </c>
      <c r="D29" s="76">
        <v>0</v>
      </c>
    </row>
    <row r="30" ht="21.6" customHeight="1" spans="1:4">
      <c r="A30" s="93"/>
      <c r="B30" s="76"/>
      <c r="C30" s="75" t="s">
        <v>42</v>
      </c>
      <c r="D30" s="76">
        <v>0</v>
      </c>
    </row>
    <row r="31" ht="21.6" customHeight="1" spans="1:4">
      <c r="A31" s="75" t="s">
        <v>43</v>
      </c>
      <c r="B31" s="76">
        <v>22144544.46</v>
      </c>
      <c r="C31" s="75" t="s">
        <v>44</v>
      </c>
      <c r="D31" s="76">
        <f>SUM(D6:D30)</f>
        <v>22144544.46</v>
      </c>
    </row>
    <row r="32" ht="21.6" customHeight="1" spans="1:4">
      <c r="A32" s="75" t="s">
        <v>45</v>
      </c>
      <c r="B32" s="76">
        <v>0</v>
      </c>
      <c r="C32" s="93"/>
      <c r="D32" s="76"/>
    </row>
    <row r="33" ht="21.6" customHeight="1" spans="1:4">
      <c r="A33" s="75" t="s">
        <v>46</v>
      </c>
      <c r="B33" s="76">
        <v>0</v>
      </c>
      <c r="C33" s="75" t="s">
        <v>47</v>
      </c>
      <c r="D33" s="76">
        <v>0</v>
      </c>
    </row>
    <row r="34" ht="21.6" customHeight="1" spans="1:4">
      <c r="A34" s="93"/>
      <c r="B34" s="76"/>
      <c r="C34" s="93"/>
      <c r="D34" s="76"/>
    </row>
    <row r="35" ht="21.6" customHeight="1" spans="1:4">
      <c r="A35" s="93"/>
      <c r="B35" s="76"/>
      <c r="C35" s="93"/>
      <c r="D35" s="76"/>
    </row>
    <row r="36" ht="21.6" customHeight="1" spans="1:4">
      <c r="A36" s="49" t="s">
        <v>48</v>
      </c>
      <c r="B36" s="76">
        <v>22144544.46</v>
      </c>
      <c r="C36" s="49" t="s">
        <v>49</v>
      </c>
      <c r="D36" s="76">
        <v>22144544.46</v>
      </c>
    </row>
  </sheetData>
  <mergeCells count="3">
    <mergeCell ref="A2:D2"/>
    <mergeCell ref="A4:B4"/>
    <mergeCell ref="C4:D4"/>
  </mergeCells>
  <pageMargins left="0.748031496062992" right="0.748031496062992" top="0.984251968503937" bottom="0.984251968503937" header="0.511811023622047" footer="0.511811023622047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workbookViewId="0">
      <selection activeCell="D15" sqref="D15"/>
    </sheetView>
  </sheetViews>
  <sheetFormatPr defaultColWidth="9" defaultRowHeight="14.25"/>
  <cols>
    <col min="1" max="2" width="7.625" customWidth="1"/>
    <col min="3" max="3" width="16.875" customWidth="1"/>
    <col min="4" max="4" width="42.625" customWidth="1"/>
    <col min="5" max="5" width="17.375" customWidth="1"/>
    <col min="6" max="7" width="18.75" customWidth="1"/>
    <col min="8" max="8" width="20.5" style="41" customWidth="1"/>
    <col min="9" max="9" width="22" style="41" customWidth="1"/>
    <col min="10" max="10" width="25.375" customWidth="1"/>
  </cols>
  <sheetData>
    <row r="1" ht="18.75" customHeight="1" spans="1:8">
      <c r="A1" s="42"/>
      <c r="B1" s="43"/>
      <c r="C1" s="43"/>
      <c r="D1" s="43"/>
      <c r="E1" s="43"/>
      <c r="F1" s="43"/>
      <c r="G1" s="44"/>
      <c r="H1" s="41" t="s">
        <v>0</v>
      </c>
    </row>
    <row r="2" ht="32.25" customHeight="1" spans="1:10">
      <c r="A2" s="45" t="s">
        <v>50</v>
      </c>
      <c r="B2" s="45"/>
      <c r="C2" s="45"/>
      <c r="D2" s="45"/>
      <c r="E2" s="45"/>
      <c r="F2" s="45"/>
      <c r="G2" s="45"/>
      <c r="H2" s="45"/>
      <c r="I2" s="45"/>
      <c r="J2" s="45"/>
    </row>
    <row r="3" ht="18.6" customHeight="1" spans="1:9">
      <c r="A3" s="46"/>
      <c r="B3" s="47"/>
      <c r="C3" s="47"/>
      <c r="D3" s="47"/>
      <c r="E3" s="47"/>
      <c r="F3" s="48"/>
      <c r="I3" s="78" t="s">
        <v>2</v>
      </c>
    </row>
    <row r="4" ht="22.7" customHeight="1" spans="1:10">
      <c r="A4" s="49" t="s">
        <v>51</v>
      </c>
      <c r="B4" s="49"/>
      <c r="C4" s="49"/>
      <c r="D4" s="50" t="s">
        <v>52</v>
      </c>
      <c r="E4" s="49" t="s">
        <v>53</v>
      </c>
      <c r="F4" s="51" t="s">
        <v>54</v>
      </c>
      <c r="G4" s="52"/>
      <c r="H4" s="53" t="s">
        <v>55</v>
      </c>
      <c r="I4" s="79"/>
      <c r="J4" s="80"/>
    </row>
    <row r="5" ht="22.7" customHeight="1" spans="1:10">
      <c r="A5" s="49" t="s">
        <v>56</v>
      </c>
      <c r="B5" s="49" t="s">
        <v>57</v>
      </c>
      <c r="C5" s="49" t="s">
        <v>58</v>
      </c>
      <c r="D5" s="50"/>
      <c r="E5" s="49"/>
      <c r="F5" s="54" t="s">
        <v>59</v>
      </c>
      <c r="G5" s="55" t="s">
        <v>60</v>
      </c>
      <c r="H5" s="56" t="s">
        <v>61</v>
      </c>
      <c r="I5" s="81" t="s">
        <v>62</v>
      </c>
      <c r="J5" s="81" t="s">
        <v>63</v>
      </c>
    </row>
    <row r="6" ht="22.7" customHeight="1" spans="1:10">
      <c r="A6" s="57"/>
      <c r="B6" s="57"/>
      <c r="C6" s="58"/>
      <c r="D6" s="59" t="s">
        <v>64</v>
      </c>
      <c r="E6" s="60">
        <v>22144544.46</v>
      </c>
      <c r="F6" s="60">
        <v>10456204.46</v>
      </c>
      <c r="G6" s="60">
        <v>11688340</v>
      </c>
      <c r="H6" s="61">
        <v>22144544.46</v>
      </c>
      <c r="I6" s="82">
        <v>0</v>
      </c>
      <c r="J6" s="82">
        <v>0</v>
      </c>
    </row>
    <row r="7" ht="22.7" customHeight="1" spans="1:10">
      <c r="A7" s="62">
        <v>201</v>
      </c>
      <c r="B7" s="63"/>
      <c r="C7" s="64"/>
      <c r="D7" s="65" t="s">
        <v>65</v>
      </c>
      <c r="E7" s="66">
        <v>6912175.62</v>
      </c>
      <c r="F7" s="66">
        <v>3671856.62</v>
      </c>
      <c r="G7" s="66">
        <v>3240319</v>
      </c>
      <c r="H7" s="67">
        <v>6912175.62</v>
      </c>
      <c r="I7" s="83"/>
      <c r="J7" s="83"/>
    </row>
    <row r="8" ht="22.7" customHeight="1" spans="1:10">
      <c r="A8" s="68">
        <v>201</v>
      </c>
      <c r="B8" s="68">
        <v>20103</v>
      </c>
      <c r="C8" s="69"/>
      <c r="D8" s="70" t="s">
        <v>66</v>
      </c>
      <c r="E8" s="71">
        <v>4970146.62</v>
      </c>
      <c r="F8" s="71">
        <v>3671856.62</v>
      </c>
      <c r="G8" s="71">
        <v>1298290</v>
      </c>
      <c r="H8" s="72">
        <v>4970146.62</v>
      </c>
      <c r="I8" s="84"/>
      <c r="J8" s="84"/>
    </row>
    <row r="9" ht="22.7" customHeight="1" spans="1:10">
      <c r="A9" s="73">
        <v>201</v>
      </c>
      <c r="B9" s="73">
        <v>20103</v>
      </c>
      <c r="C9" s="74">
        <v>5012010301</v>
      </c>
      <c r="D9" s="75" t="s">
        <v>67</v>
      </c>
      <c r="E9" s="76">
        <v>3765096.62</v>
      </c>
      <c r="F9" s="76">
        <v>3671856.62</v>
      </c>
      <c r="G9" s="76">
        <v>93240</v>
      </c>
      <c r="H9" s="77">
        <v>3765096.62</v>
      </c>
      <c r="I9" s="85"/>
      <c r="J9" s="86"/>
    </row>
    <row r="10" ht="22.7" customHeight="1" spans="1:10">
      <c r="A10" s="73">
        <v>201</v>
      </c>
      <c r="B10" s="73">
        <v>20103</v>
      </c>
      <c r="C10" s="74">
        <v>5012010302</v>
      </c>
      <c r="D10" s="75" t="s">
        <v>68</v>
      </c>
      <c r="E10" s="76">
        <v>1205050</v>
      </c>
      <c r="F10" s="76">
        <v>0</v>
      </c>
      <c r="G10" s="76">
        <v>1205050</v>
      </c>
      <c r="H10" s="77">
        <v>1205050</v>
      </c>
      <c r="I10" s="85"/>
      <c r="J10" s="86"/>
    </row>
    <row r="11" ht="22.7" customHeight="1" spans="1:10">
      <c r="A11" s="68">
        <v>201</v>
      </c>
      <c r="B11" s="68">
        <v>20105</v>
      </c>
      <c r="C11" s="69"/>
      <c r="D11" s="70" t="s">
        <v>69</v>
      </c>
      <c r="E11" s="71">
        <v>36000</v>
      </c>
      <c r="F11" s="71">
        <v>0</v>
      </c>
      <c r="G11" s="71">
        <v>36000</v>
      </c>
      <c r="H11" s="72">
        <v>36000</v>
      </c>
      <c r="I11" s="84"/>
      <c r="J11" s="84"/>
    </row>
    <row r="12" ht="22.7" customHeight="1" spans="1:10">
      <c r="A12" s="73">
        <v>201</v>
      </c>
      <c r="B12" s="73">
        <v>20105</v>
      </c>
      <c r="C12" s="74">
        <v>5012010505</v>
      </c>
      <c r="D12" s="75" t="s">
        <v>70</v>
      </c>
      <c r="E12" s="76">
        <v>36000</v>
      </c>
      <c r="F12" s="76">
        <v>0</v>
      </c>
      <c r="G12" s="76">
        <v>36000</v>
      </c>
      <c r="H12" s="77">
        <v>36000</v>
      </c>
      <c r="I12" s="85"/>
      <c r="J12" s="86"/>
    </row>
    <row r="13" ht="22.7" customHeight="1" spans="1:10">
      <c r="A13" s="68">
        <v>201</v>
      </c>
      <c r="B13" s="68">
        <v>20129</v>
      </c>
      <c r="C13" s="69"/>
      <c r="D13" s="70" t="s">
        <v>71</v>
      </c>
      <c r="E13" s="71">
        <v>26429</v>
      </c>
      <c r="F13" s="71">
        <v>0</v>
      </c>
      <c r="G13" s="71">
        <v>26429</v>
      </c>
      <c r="H13" s="72">
        <v>26429</v>
      </c>
      <c r="I13" s="84"/>
      <c r="J13" s="84"/>
    </row>
    <row r="14" ht="22.7" customHeight="1" spans="1:10">
      <c r="A14" s="73">
        <v>201</v>
      </c>
      <c r="B14" s="73">
        <v>20129</v>
      </c>
      <c r="C14" s="74">
        <v>5012012999</v>
      </c>
      <c r="D14" s="75" t="s">
        <v>72</v>
      </c>
      <c r="E14" s="76">
        <v>26429</v>
      </c>
      <c r="F14" s="76">
        <v>0</v>
      </c>
      <c r="G14" s="76">
        <v>26429</v>
      </c>
      <c r="H14" s="77">
        <v>26429</v>
      </c>
      <c r="I14" s="85"/>
      <c r="J14" s="86"/>
    </row>
    <row r="15" ht="22.7" customHeight="1" spans="1:10">
      <c r="A15" s="68">
        <v>201</v>
      </c>
      <c r="B15" s="68">
        <v>20132</v>
      </c>
      <c r="C15" s="69"/>
      <c r="D15" s="70" t="s">
        <v>73</v>
      </c>
      <c r="E15" s="71">
        <v>1800000</v>
      </c>
      <c r="F15" s="71">
        <v>0</v>
      </c>
      <c r="G15" s="71">
        <v>1800000</v>
      </c>
      <c r="H15" s="72">
        <v>1800000</v>
      </c>
      <c r="I15" s="84"/>
      <c r="J15" s="84"/>
    </row>
    <row r="16" ht="22.7" customHeight="1" spans="1:10">
      <c r="A16" s="73">
        <v>201</v>
      </c>
      <c r="B16" s="73">
        <v>20132</v>
      </c>
      <c r="C16" s="74">
        <v>5012013202</v>
      </c>
      <c r="D16" s="75" t="s">
        <v>74</v>
      </c>
      <c r="E16" s="76">
        <v>1800000</v>
      </c>
      <c r="F16" s="76">
        <v>0</v>
      </c>
      <c r="G16" s="76">
        <v>1800000</v>
      </c>
      <c r="H16" s="77">
        <v>1800000</v>
      </c>
      <c r="I16" s="85"/>
      <c r="J16" s="86"/>
    </row>
    <row r="17" ht="22.7" customHeight="1" spans="1:10">
      <c r="A17" s="68">
        <v>201</v>
      </c>
      <c r="B17" s="68">
        <v>20199</v>
      </c>
      <c r="C17" s="69"/>
      <c r="D17" s="70" t="s">
        <v>75</v>
      </c>
      <c r="E17" s="71">
        <v>79600</v>
      </c>
      <c r="F17" s="71">
        <v>0</v>
      </c>
      <c r="G17" s="71">
        <v>79600</v>
      </c>
      <c r="H17" s="72">
        <v>79600</v>
      </c>
      <c r="I17" s="84"/>
      <c r="J17" s="84"/>
    </row>
    <row r="18" ht="22.7" customHeight="1" spans="1:10">
      <c r="A18" s="73">
        <v>201</v>
      </c>
      <c r="B18" s="73">
        <v>20199</v>
      </c>
      <c r="C18" s="74">
        <v>5012019999</v>
      </c>
      <c r="D18" s="75" t="s">
        <v>75</v>
      </c>
      <c r="E18" s="76">
        <v>79600</v>
      </c>
      <c r="F18" s="76">
        <v>0</v>
      </c>
      <c r="G18" s="76">
        <v>79600</v>
      </c>
      <c r="H18" s="77">
        <v>79600</v>
      </c>
      <c r="I18" s="85"/>
      <c r="J18" s="86"/>
    </row>
    <row r="19" ht="22.7" customHeight="1" spans="1:10">
      <c r="A19" s="62">
        <v>207</v>
      </c>
      <c r="B19" s="63"/>
      <c r="C19" s="64"/>
      <c r="D19" s="65" t="s">
        <v>76</v>
      </c>
      <c r="E19" s="66">
        <v>187300</v>
      </c>
      <c r="F19" s="66">
        <v>0</v>
      </c>
      <c r="G19" s="66">
        <v>187300</v>
      </c>
      <c r="H19" s="67">
        <v>187300</v>
      </c>
      <c r="I19" s="83"/>
      <c r="J19" s="83"/>
    </row>
    <row r="20" ht="22.7" customHeight="1" spans="1:10">
      <c r="A20" s="68">
        <v>207</v>
      </c>
      <c r="B20" s="68">
        <v>20701</v>
      </c>
      <c r="C20" s="69"/>
      <c r="D20" s="70" t="s">
        <v>77</v>
      </c>
      <c r="E20" s="71">
        <v>187300</v>
      </c>
      <c r="F20" s="71">
        <v>0</v>
      </c>
      <c r="G20" s="71">
        <v>187300</v>
      </c>
      <c r="H20" s="72">
        <v>187300</v>
      </c>
      <c r="I20" s="84"/>
      <c r="J20" s="84"/>
    </row>
    <row r="21" ht="22.7" customHeight="1" spans="1:10">
      <c r="A21" s="73">
        <v>207</v>
      </c>
      <c r="B21" s="73">
        <v>20701</v>
      </c>
      <c r="C21" s="74">
        <v>5012070109</v>
      </c>
      <c r="D21" s="75" t="s">
        <v>78</v>
      </c>
      <c r="E21" s="76">
        <v>166000</v>
      </c>
      <c r="F21" s="76">
        <v>0</v>
      </c>
      <c r="G21" s="76">
        <v>166000</v>
      </c>
      <c r="H21" s="77">
        <v>166000</v>
      </c>
      <c r="I21" s="85"/>
      <c r="J21" s="86"/>
    </row>
    <row r="22" ht="22.7" customHeight="1" spans="1:10">
      <c r="A22" s="73">
        <v>207</v>
      </c>
      <c r="B22" s="73">
        <v>20701</v>
      </c>
      <c r="C22" s="74">
        <v>5012070199</v>
      </c>
      <c r="D22" s="75" t="s">
        <v>79</v>
      </c>
      <c r="E22" s="76">
        <v>21300</v>
      </c>
      <c r="F22" s="76">
        <v>0</v>
      </c>
      <c r="G22" s="76">
        <v>21300</v>
      </c>
      <c r="H22" s="77">
        <v>21300</v>
      </c>
      <c r="I22" s="85"/>
      <c r="J22" s="86"/>
    </row>
    <row r="23" ht="22.7" customHeight="1" spans="1:10">
      <c r="A23" s="62">
        <v>208</v>
      </c>
      <c r="B23" s="63"/>
      <c r="C23" s="64"/>
      <c r="D23" s="65" t="s">
        <v>80</v>
      </c>
      <c r="E23" s="66">
        <v>7946068.84</v>
      </c>
      <c r="F23" s="66">
        <v>6784347.84</v>
      </c>
      <c r="G23" s="66">
        <v>1161721</v>
      </c>
      <c r="H23" s="67">
        <v>7946068.84</v>
      </c>
      <c r="I23" s="83"/>
      <c r="J23" s="83"/>
    </row>
    <row r="24" ht="22.7" customHeight="1" spans="1:10">
      <c r="A24" s="68">
        <v>208</v>
      </c>
      <c r="B24" s="68">
        <v>20801</v>
      </c>
      <c r="C24" s="69"/>
      <c r="D24" s="70" t="s">
        <v>81</v>
      </c>
      <c r="E24" s="71">
        <v>1182178.8</v>
      </c>
      <c r="F24" s="71">
        <v>1182178.8</v>
      </c>
      <c r="G24" s="71">
        <v>0</v>
      </c>
      <c r="H24" s="72">
        <v>1182178.8</v>
      </c>
      <c r="I24" s="84"/>
      <c r="J24" s="84"/>
    </row>
    <row r="25" ht="22.7" customHeight="1" spans="1:10">
      <c r="A25" s="73">
        <v>208</v>
      </c>
      <c r="B25" s="73">
        <v>20801</v>
      </c>
      <c r="C25" s="74">
        <v>5012080109</v>
      </c>
      <c r="D25" s="75" t="s">
        <v>82</v>
      </c>
      <c r="E25" s="76">
        <v>1182178.8</v>
      </c>
      <c r="F25" s="76">
        <v>1182178.8</v>
      </c>
      <c r="G25" s="76">
        <v>0</v>
      </c>
      <c r="H25" s="77">
        <v>1182178.8</v>
      </c>
      <c r="I25" s="85"/>
      <c r="J25" s="86"/>
    </row>
    <row r="26" ht="22.7" customHeight="1" spans="1:10">
      <c r="A26" s="68">
        <v>208</v>
      </c>
      <c r="B26" s="68">
        <v>20802</v>
      </c>
      <c r="C26" s="69"/>
      <c r="D26" s="70" t="s">
        <v>83</v>
      </c>
      <c r="E26" s="71">
        <v>5687808.04</v>
      </c>
      <c r="F26" s="71">
        <v>4694087.04</v>
      </c>
      <c r="G26" s="71">
        <v>993721</v>
      </c>
      <c r="H26" s="72">
        <v>5687808.04</v>
      </c>
      <c r="I26" s="84"/>
      <c r="J26" s="84"/>
    </row>
    <row r="27" ht="22.7" customHeight="1" spans="1:10">
      <c r="A27" s="73">
        <v>208</v>
      </c>
      <c r="B27" s="73">
        <v>20802</v>
      </c>
      <c r="C27" s="74">
        <v>5012080205</v>
      </c>
      <c r="D27" s="75" t="s">
        <v>84</v>
      </c>
      <c r="E27" s="76">
        <v>70960</v>
      </c>
      <c r="F27" s="76">
        <v>0</v>
      </c>
      <c r="G27" s="76">
        <v>70960</v>
      </c>
      <c r="H27" s="77">
        <v>70960</v>
      </c>
      <c r="I27" s="85"/>
      <c r="J27" s="86"/>
    </row>
    <row r="28" ht="22.7" customHeight="1" spans="1:10">
      <c r="A28" s="73">
        <v>208</v>
      </c>
      <c r="B28" s="73">
        <v>20802</v>
      </c>
      <c r="C28" s="74">
        <v>5012080208</v>
      </c>
      <c r="D28" s="75" t="s">
        <v>85</v>
      </c>
      <c r="E28" s="76">
        <v>5616848.04</v>
      </c>
      <c r="F28" s="76">
        <v>4694087.04</v>
      </c>
      <c r="G28" s="76">
        <v>922761</v>
      </c>
      <c r="H28" s="77">
        <v>5616848.04</v>
      </c>
      <c r="I28" s="85"/>
      <c r="J28" s="86"/>
    </row>
    <row r="29" ht="22.7" customHeight="1" spans="1:10">
      <c r="A29" s="68">
        <v>208</v>
      </c>
      <c r="B29" s="68">
        <v>20805</v>
      </c>
      <c r="C29" s="69"/>
      <c r="D29" s="70" t="s">
        <v>86</v>
      </c>
      <c r="E29" s="71">
        <v>908082</v>
      </c>
      <c r="F29" s="71">
        <v>908082</v>
      </c>
      <c r="G29" s="71">
        <v>0</v>
      </c>
      <c r="H29" s="72">
        <v>908082</v>
      </c>
      <c r="I29" s="84"/>
      <c r="J29" s="84"/>
    </row>
    <row r="30" ht="22.7" customHeight="1" spans="1:10">
      <c r="A30" s="73">
        <v>208</v>
      </c>
      <c r="B30" s="73">
        <v>20805</v>
      </c>
      <c r="C30" s="74">
        <v>5012080501</v>
      </c>
      <c r="D30" s="75" t="s">
        <v>87</v>
      </c>
      <c r="E30" s="76">
        <v>845286</v>
      </c>
      <c r="F30" s="76">
        <v>845286</v>
      </c>
      <c r="G30" s="76">
        <v>0</v>
      </c>
      <c r="H30" s="77">
        <v>845286</v>
      </c>
      <c r="I30" s="85"/>
      <c r="J30" s="86"/>
    </row>
    <row r="31" ht="22.7" customHeight="1" spans="1:10">
      <c r="A31" s="73">
        <v>208</v>
      </c>
      <c r="B31" s="73">
        <v>20805</v>
      </c>
      <c r="C31" s="74">
        <v>5012080502</v>
      </c>
      <c r="D31" s="75" t="s">
        <v>88</v>
      </c>
      <c r="E31" s="76">
        <v>62796</v>
      </c>
      <c r="F31" s="76">
        <v>62796</v>
      </c>
      <c r="G31" s="76">
        <v>0</v>
      </c>
      <c r="H31" s="77">
        <v>62796</v>
      </c>
      <c r="I31" s="85"/>
      <c r="J31" s="86"/>
    </row>
    <row r="32" ht="22.7" customHeight="1" spans="1:10">
      <c r="A32" s="68">
        <v>208</v>
      </c>
      <c r="B32" s="68">
        <v>20807</v>
      </c>
      <c r="C32" s="69"/>
      <c r="D32" s="70" t="s">
        <v>89</v>
      </c>
      <c r="E32" s="71">
        <v>168000</v>
      </c>
      <c r="F32" s="71">
        <v>0</v>
      </c>
      <c r="G32" s="71">
        <v>168000</v>
      </c>
      <c r="H32" s="72">
        <v>168000</v>
      </c>
      <c r="I32" s="84"/>
      <c r="J32" s="84"/>
    </row>
    <row r="33" ht="22.7" customHeight="1" spans="1:10">
      <c r="A33" s="73">
        <v>208</v>
      </c>
      <c r="B33" s="73">
        <v>20807</v>
      </c>
      <c r="C33" s="74">
        <v>5012080705</v>
      </c>
      <c r="D33" s="75" t="s">
        <v>90</v>
      </c>
      <c r="E33" s="76">
        <v>168000</v>
      </c>
      <c r="F33" s="76">
        <v>0</v>
      </c>
      <c r="G33" s="76">
        <v>168000</v>
      </c>
      <c r="H33" s="77">
        <v>168000</v>
      </c>
      <c r="I33" s="85"/>
      <c r="J33" s="86"/>
    </row>
    <row r="34" ht="22.7" customHeight="1" spans="1:10">
      <c r="A34" s="62">
        <v>210</v>
      </c>
      <c r="B34" s="63"/>
      <c r="C34" s="64"/>
      <c r="D34" s="65" t="s">
        <v>91</v>
      </c>
      <c r="E34" s="66">
        <v>6000</v>
      </c>
      <c r="F34" s="66">
        <v>0</v>
      </c>
      <c r="G34" s="66">
        <v>6000</v>
      </c>
      <c r="H34" s="67">
        <v>6000</v>
      </c>
      <c r="I34" s="83"/>
      <c r="J34" s="83"/>
    </row>
    <row r="35" ht="22.7" customHeight="1" spans="1:10">
      <c r="A35" s="68">
        <v>210</v>
      </c>
      <c r="B35" s="68">
        <v>21010</v>
      </c>
      <c r="C35" s="69"/>
      <c r="D35" s="70" t="s">
        <v>92</v>
      </c>
      <c r="E35" s="71">
        <v>6000</v>
      </c>
      <c r="F35" s="71">
        <v>0</v>
      </c>
      <c r="G35" s="71">
        <v>6000</v>
      </c>
      <c r="H35" s="72">
        <v>6000</v>
      </c>
      <c r="I35" s="84"/>
      <c r="J35" s="84"/>
    </row>
    <row r="36" ht="22.7" customHeight="1" spans="1:10">
      <c r="A36" s="73">
        <v>210</v>
      </c>
      <c r="B36" s="73">
        <v>21010</v>
      </c>
      <c r="C36" s="74">
        <v>5012101099</v>
      </c>
      <c r="D36" s="75" t="s">
        <v>93</v>
      </c>
      <c r="E36" s="76">
        <v>6000</v>
      </c>
      <c r="F36" s="76">
        <v>0</v>
      </c>
      <c r="G36" s="76">
        <v>6000</v>
      </c>
      <c r="H36" s="77">
        <v>6000</v>
      </c>
      <c r="I36" s="85"/>
      <c r="J36" s="86"/>
    </row>
    <row r="37" ht="22.7" customHeight="1" spans="1:10">
      <c r="A37" s="62">
        <v>211</v>
      </c>
      <c r="B37" s="63"/>
      <c r="C37" s="64"/>
      <c r="D37" s="65" t="s">
        <v>94</v>
      </c>
      <c r="E37" s="66">
        <v>500000</v>
      </c>
      <c r="F37" s="66">
        <v>0</v>
      </c>
      <c r="G37" s="66">
        <v>500000</v>
      </c>
      <c r="H37" s="67">
        <v>500000</v>
      </c>
      <c r="I37" s="83"/>
      <c r="J37" s="83"/>
    </row>
    <row r="38" ht="22.7" customHeight="1" spans="1:10">
      <c r="A38" s="68">
        <v>211</v>
      </c>
      <c r="B38" s="68">
        <v>21199</v>
      </c>
      <c r="C38" s="69"/>
      <c r="D38" s="70" t="s">
        <v>95</v>
      </c>
      <c r="E38" s="71">
        <v>500000</v>
      </c>
      <c r="F38" s="71">
        <v>0</v>
      </c>
      <c r="G38" s="71">
        <v>500000</v>
      </c>
      <c r="H38" s="72">
        <v>500000</v>
      </c>
      <c r="I38" s="84"/>
      <c r="J38" s="84"/>
    </row>
    <row r="39" ht="22.7" customHeight="1" spans="1:10">
      <c r="A39" s="73">
        <v>211</v>
      </c>
      <c r="B39" s="73">
        <v>21199</v>
      </c>
      <c r="C39" s="74">
        <v>5012119901</v>
      </c>
      <c r="D39" s="75" t="s">
        <v>95</v>
      </c>
      <c r="E39" s="76">
        <v>500000</v>
      </c>
      <c r="F39" s="76">
        <v>0</v>
      </c>
      <c r="G39" s="76">
        <v>500000</v>
      </c>
      <c r="H39" s="77">
        <v>500000</v>
      </c>
      <c r="I39" s="85"/>
      <c r="J39" s="86"/>
    </row>
    <row r="40" ht="22.7" customHeight="1" spans="1:10">
      <c r="A40" s="62">
        <v>212</v>
      </c>
      <c r="B40" s="63"/>
      <c r="C40" s="64"/>
      <c r="D40" s="65" t="s">
        <v>96</v>
      </c>
      <c r="E40" s="66">
        <v>6524000</v>
      </c>
      <c r="F40" s="66">
        <v>0</v>
      </c>
      <c r="G40" s="66">
        <v>6524000</v>
      </c>
      <c r="H40" s="67">
        <v>6524000</v>
      </c>
      <c r="I40" s="83"/>
      <c r="J40" s="83"/>
    </row>
    <row r="41" ht="22.7" customHeight="1" spans="1:10">
      <c r="A41" s="68">
        <v>212</v>
      </c>
      <c r="B41" s="68">
        <v>21205</v>
      </c>
      <c r="C41" s="69"/>
      <c r="D41" s="70" t="s">
        <v>97</v>
      </c>
      <c r="E41" s="71">
        <v>5804000</v>
      </c>
      <c r="F41" s="71">
        <v>0</v>
      </c>
      <c r="G41" s="71">
        <v>5804000</v>
      </c>
      <c r="H41" s="72">
        <v>5804000</v>
      </c>
      <c r="I41" s="84"/>
      <c r="J41" s="84"/>
    </row>
    <row r="42" ht="22.7" customHeight="1" spans="1:10">
      <c r="A42" s="73">
        <v>212</v>
      </c>
      <c r="B42" s="73">
        <v>21205</v>
      </c>
      <c r="C42" s="74">
        <v>5012120501</v>
      </c>
      <c r="D42" s="75" t="s">
        <v>97</v>
      </c>
      <c r="E42" s="76">
        <v>5804000</v>
      </c>
      <c r="F42" s="76">
        <v>0</v>
      </c>
      <c r="G42" s="76">
        <v>5804000</v>
      </c>
      <c r="H42" s="77">
        <v>5804000</v>
      </c>
      <c r="I42" s="85"/>
      <c r="J42" s="86"/>
    </row>
    <row r="43" ht="22.7" customHeight="1" spans="1:10">
      <c r="A43" s="68">
        <v>212</v>
      </c>
      <c r="B43" s="68">
        <v>21299</v>
      </c>
      <c r="C43" s="69"/>
      <c r="D43" s="70" t="s">
        <v>98</v>
      </c>
      <c r="E43" s="71">
        <v>720000</v>
      </c>
      <c r="F43" s="71">
        <v>0</v>
      </c>
      <c r="G43" s="71">
        <v>720000</v>
      </c>
      <c r="H43" s="72">
        <v>720000</v>
      </c>
      <c r="I43" s="84"/>
      <c r="J43" s="84"/>
    </row>
    <row r="44" ht="22.7" customHeight="1" spans="1:10">
      <c r="A44" s="73">
        <v>212</v>
      </c>
      <c r="B44" s="73">
        <v>21299</v>
      </c>
      <c r="C44" s="74">
        <v>5012129999</v>
      </c>
      <c r="D44" s="75" t="s">
        <v>98</v>
      </c>
      <c r="E44" s="76">
        <v>720000</v>
      </c>
      <c r="F44" s="76">
        <v>0</v>
      </c>
      <c r="G44" s="76">
        <v>720000</v>
      </c>
      <c r="H44" s="77">
        <v>720000</v>
      </c>
      <c r="I44" s="85"/>
      <c r="J44" s="86"/>
    </row>
    <row r="45" ht="22.7" customHeight="1" spans="1:10">
      <c r="A45" s="62">
        <v>214</v>
      </c>
      <c r="B45" s="63"/>
      <c r="C45" s="64"/>
      <c r="D45" s="65" t="s">
        <v>99</v>
      </c>
      <c r="E45" s="66">
        <v>60600</v>
      </c>
      <c r="F45" s="66">
        <v>0</v>
      </c>
      <c r="G45" s="66">
        <v>60600</v>
      </c>
      <c r="H45" s="67">
        <v>60600</v>
      </c>
      <c r="I45" s="83"/>
      <c r="J45" s="83"/>
    </row>
    <row r="46" ht="22.7" customHeight="1" spans="1:10">
      <c r="A46" s="68">
        <v>214</v>
      </c>
      <c r="B46" s="68">
        <v>21402</v>
      </c>
      <c r="C46" s="69"/>
      <c r="D46" s="70" t="s">
        <v>100</v>
      </c>
      <c r="E46" s="71">
        <v>60600</v>
      </c>
      <c r="F46" s="71">
        <v>0</v>
      </c>
      <c r="G46" s="71">
        <v>60600</v>
      </c>
      <c r="H46" s="72">
        <v>60600</v>
      </c>
      <c r="I46" s="84"/>
      <c r="J46" s="84"/>
    </row>
    <row r="47" ht="22.7" customHeight="1" spans="1:10">
      <c r="A47" s="73">
        <v>214</v>
      </c>
      <c r="B47" s="73">
        <v>21402</v>
      </c>
      <c r="C47" s="74">
        <v>5012140299</v>
      </c>
      <c r="D47" s="75" t="s">
        <v>101</v>
      </c>
      <c r="E47" s="76">
        <v>60600</v>
      </c>
      <c r="F47" s="76">
        <v>0</v>
      </c>
      <c r="G47" s="76">
        <v>60600</v>
      </c>
      <c r="H47" s="77">
        <v>60600</v>
      </c>
      <c r="I47" s="85"/>
      <c r="J47" s="86"/>
    </row>
    <row r="48" ht="22.7" customHeight="1" spans="1:10">
      <c r="A48" s="62">
        <v>220</v>
      </c>
      <c r="B48" s="63"/>
      <c r="C48" s="64"/>
      <c r="D48" s="65" t="s">
        <v>102</v>
      </c>
      <c r="E48" s="66">
        <v>8400</v>
      </c>
      <c r="F48" s="66">
        <v>0</v>
      </c>
      <c r="G48" s="66">
        <v>8400</v>
      </c>
      <c r="H48" s="67">
        <v>8400</v>
      </c>
      <c r="I48" s="83"/>
      <c r="J48" s="83"/>
    </row>
    <row r="49" ht="22.7" customHeight="1" spans="1:10">
      <c r="A49" s="68">
        <v>220</v>
      </c>
      <c r="B49" s="68">
        <v>22001</v>
      </c>
      <c r="C49" s="69"/>
      <c r="D49" s="70" t="s">
        <v>103</v>
      </c>
      <c r="E49" s="71">
        <v>8400</v>
      </c>
      <c r="F49" s="71">
        <v>0</v>
      </c>
      <c r="G49" s="71">
        <v>8400</v>
      </c>
      <c r="H49" s="72">
        <v>8400</v>
      </c>
      <c r="I49" s="84"/>
      <c r="J49" s="84"/>
    </row>
    <row r="50" ht="22.7" customHeight="1" spans="1:10">
      <c r="A50" s="73">
        <v>220</v>
      </c>
      <c r="B50" s="73">
        <v>22001</v>
      </c>
      <c r="C50" s="74">
        <v>5012200111</v>
      </c>
      <c r="D50" s="75" t="s">
        <v>104</v>
      </c>
      <c r="E50" s="76">
        <v>8400</v>
      </c>
      <c r="F50" s="76">
        <v>0</v>
      </c>
      <c r="G50" s="76">
        <v>8400</v>
      </c>
      <c r="H50" s="77">
        <v>8400</v>
      </c>
      <c r="I50" s="85"/>
      <c r="J50" s="86"/>
    </row>
    <row r="51" ht="22.7" customHeight="1"/>
  </sheetData>
  <mergeCells count="6">
    <mergeCell ref="A2:J2"/>
    <mergeCell ref="A4:C4"/>
    <mergeCell ref="F4:G4"/>
    <mergeCell ref="H4:J4"/>
    <mergeCell ref="D4:D5"/>
    <mergeCell ref="E4:E5"/>
  </mergeCells>
  <pageMargins left="0.748031496062992" right="0.748031496062992" top="0.984251968503937" bottom="0.984251968503937" header="0.511811023622047" footer="0.511811023622047"/>
  <pageSetup paperSize="10" orientation="portrait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$A1:$XFD1048576"/>
    </sheetView>
  </sheetViews>
  <sheetFormatPr defaultColWidth="9" defaultRowHeight="12" outlineLevelCol="4"/>
  <cols>
    <col min="1" max="1" width="15.25" style="11" customWidth="1"/>
    <col min="2" max="2" width="17.75" style="12" customWidth="1"/>
    <col min="3" max="3" width="22.5" style="11" customWidth="1"/>
    <col min="4" max="4" width="26.25" style="13" customWidth="1"/>
    <col min="5" max="5" width="14.25" style="14" customWidth="1"/>
    <col min="6" max="16384" width="9" style="14"/>
  </cols>
  <sheetData>
    <row r="1" ht="30.75" customHeight="1" spans="1:4">
      <c r="A1" s="15" t="s">
        <v>105</v>
      </c>
      <c r="B1" s="15"/>
      <c r="C1" s="15"/>
      <c r="D1" s="15"/>
    </row>
    <row r="2" ht="17.25" customHeight="1" spans="1:4">
      <c r="A2" s="16"/>
      <c r="D2" s="17" t="s">
        <v>106</v>
      </c>
    </row>
    <row r="3" s="10" customFormat="1" ht="26.25" customHeight="1" spans="1:4">
      <c r="A3" s="18" t="s">
        <v>107</v>
      </c>
      <c r="B3" s="19" t="s">
        <v>108</v>
      </c>
      <c r="C3" s="19"/>
      <c r="D3" s="20" t="s">
        <v>53</v>
      </c>
    </row>
    <row r="4" s="10" customFormat="1" ht="26.25" customHeight="1" spans="1:4">
      <c r="A4" s="21"/>
      <c r="B4" s="22" t="s">
        <v>109</v>
      </c>
      <c r="C4" s="19" t="s">
        <v>52</v>
      </c>
      <c r="D4" s="23"/>
    </row>
    <row r="5" s="10" customFormat="1" ht="26.25" customHeight="1" spans="1:5">
      <c r="A5" s="24" t="s">
        <v>59</v>
      </c>
      <c r="B5" s="25" t="s">
        <v>64</v>
      </c>
      <c r="C5" s="26"/>
      <c r="D5" s="27">
        <f>D6+D12+D27</f>
        <v>10456204.46</v>
      </c>
      <c r="E5" s="28"/>
    </row>
    <row r="6" ht="24.75" customHeight="1" spans="1:4">
      <c r="A6" s="29"/>
      <c r="B6" s="30">
        <v>301</v>
      </c>
      <c r="C6" s="31" t="s">
        <v>110</v>
      </c>
      <c r="D6" s="32">
        <f>D7+D8+D9+D10+D11</f>
        <v>8533931.72</v>
      </c>
    </row>
    <row r="7" ht="24.75" customHeight="1" spans="1:4">
      <c r="A7" s="29"/>
      <c r="B7" s="33">
        <v>30101</v>
      </c>
      <c r="C7" s="34" t="s">
        <v>111</v>
      </c>
      <c r="D7" s="35">
        <f>458964+142440</f>
        <v>601404</v>
      </c>
    </row>
    <row r="8" ht="24.75" customHeight="1" spans="1:4">
      <c r="A8" s="29"/>
      <c r="B8" s="33">
        <v>30102</v>
      </c>
      <c r="C8" s="34" t="s">
        <v>112</v>
      </c>
      <c r="D8" s="35">
        <f>1072920+379920</f>
        <v>1452840</v>
      </c>
    </row>
    <row r="9" ht="24.75" customHeight="1" spans="1:4">
      <c r="A9" s="29"/>
      <c r="B9" s="33">
        <v>30103</v>
      </c>
      <c r="C9" s="34" t="s">
        <v>113</v>
      </c>
      <c r="D9" s="36">
        <f>38247+11870</f>
        <v>50117</v>
      </c>
    </row>
    <row r="10" ht="24.75" customHeight="1" spans="1:5">
      <c r="A10" s="29"/>
      <c r="B10" s="33">
        <v>30104</v>
      </c>
      <c r="C10" s="34" t="s">
        <v>114</v>
      </c>
      <c r="D10" s="37">
        <v>962297.04</v>
      </c>
      <c r="E10" s="13"/>
    </row>
    <row r="11" ht="24.75" customHeight="1" spans="1:4">
      <c r="A11" s="29"/>
      <c r="B11" s="33">
        <v>30199</v>
      </c>
      <c r="C11" s="34" t="s">
        <v>115</v>
      </c>
      <c r="D11" s="35">
        <f>649131.36+4694087.04+124055.28</f>
        <v>5467273.68</v>
      </c>
    </row>
    <row r="12" ht="24.75" customHeight="1" spans="1:4">
      <c r="A12" s="29"/>
      <c r="B12" s="30">
        <v>302</v>
      </c>
      <c r="C12" s="31" t="s">
        <v>116</v>
      </c>
      <c r="D12" s="32">
        <f>D13+D14+D15+D16+D17+D18+D19+D20+D21+D22+D23+D24+D25+D26</f>
        <v>840924.22</v>
      </c>
    </row>
    <row r="13" ht="24.75" customHeight="1" spans="1:4">
      <c r="A13" s="29"/>
      <c r="B13" s="38">
        <v>30201</v>
      </c>
      <c r="C13" s="34" t="s">
        <v>117</v>
      </c>
      <c r="D13" s="35">
        <f>21000+9800</f>
        <v>30800</v>
      </c>
    </row>
    <row r="14" ht="24.75" customHeight="1" spans="1:4">
      <c r="A14" s="29"/>
      <c r="B14" s="38">
        <v>30205</v>
      </c>
      <c r="C14" s="34" t="s">
        <v>118</v>
      </c>
      <c r="D14" s="35">
        <f>15000+7000</f>
        <v>22000</v>
      </c>
    </row>
    <row r="15" ht="24.75" customHeight="1" spans="1:4">
      <c r="A15" s="29"/>
      <c r="B15" s="38">
        <v>30207</v>
      </c>
      <c r="C15" s="34" t="s">
        <v>119</v>
      </c>
      <c r="D15" s="35">
        <f>13500+6300</f>
        <v>19800</v>
      </c>
    </row>
    <row r="16" ht="24.75" customHeight="1" spans="1:4">
      <c r="A16" s="29"/>
      <c r="B16" s="33">
        <v>30208</v>
      </c>
      <c r="C16" s="34" t="s">
        <v>120</v>
      </c>
      <c r="D16" s="35">
        <f>130660+14550+7725+3000</f>
        <v>155935</v>
      </c>
    </row>
    <row r="17" ht="24.75" customHeight="1" spans="1:4">
      <c r="A17" s="29"/>
      <c r="B17" s="33">
        <v>30209</v>
      </c>
      <c r="C17" s="34" t="s">
        <v>121</v>
      </c>
      <c r="D17" s="35">
        <v>0</v>
      </c>
    </row>
    <row r="18" ht="24.75" customHeight="1" spans="1:4">
      <c r="A18" s="29"/>
      <c r="B18" s="33">
        <v>30211</v>
      </c>
      <c r="C18" s="34" t="s">
        <v>122</v>
      </c>
      <c r="D18" s="35">
        <f>5400+2520</f>
        <v>7920</v>
      </c>
    </row>
    <row r="19" ht="24.75" customHeight="1" spans="1:4">
      <c r="A19" s="29"/>
      <c r="B19" s="33">
        <v>30213</v>
      </c>
      <c r="C19" s="34" t="s">
        <v>123</v>
      </c>
      <c r="D19" s="35">
        <v>0</v>
      </c>
    </row>
    <row r="20" ht="24.75" customHeight="1" spans="1:4">
      <c r="A20" s="29"/>
      <c r="B20" s="33">
        <v>30214</v>
      </c>
      <c r="C20" s="34" t="s">
        <v>124</v>
      </c>
      <c r="D20" s="35">
        <v>18000</v>
      </c>
    </row>
    <row r="21" ht="24.75" customHeight="1" spans="1:4">
      <c r="A21" s="29"/>
      <c r="B21" s="33">
        <v>30216</v>
      </c>
      <c r="C21" s="34" t="s">
        <v>125</v>
      </c>
      <c r="D21" s="35">
        <f>5700+2660</f>
        <v>8360</v>
      </c>
    </row>
    <row r="22" ht="24.75" customHeight="1" spans="1:4">
      <c r="A22" s="29"/>
      <c r="B22" s="33">
        <v>30217</v>
      </c>
      <c r="C22" s="34" t="s">
        <v>126</v>
      </c>
      <c r="D22" s="35">
        <f>1080+504</f>
        <v>1584</v>
      </c>
    </row>
    <row r="23" ht="24.75" customHeight="1" spans="1:4">
      <c r="A23" s="29"/>
      <c r="B23" s="33">
        <v>30228</v>
      </c>
      <c r="C23" s="34" t="s">
        <v>127</v>
      </c>
      <c r="D23" s="35">
        <f>31402.62+10684.6</f>
        <v>42087.22</v>
      </c>
    </row>
    <row r="24" ht="24.75" customHeight="1" spans="1:4">
      <c r="A24" s="29"/>
      <c r="B24" s="33">
        <v>30229</v>
      </c>
      <c r="C24" s="34" t="s">
        <v>128</v>
      </c>
      <c r="D24" s="37">
        <v>48576</v>
      </c>
    </row>
    <row r="25" ht="24.75" customHeight="1" spans="1:4">
      <c r="A25" s="29"/>
      <c r="B25" s="38">
        <v>30231</v>
      </c>
      <c r="C25" s="39" t="s">
        <v>129</v>
      </c>
      <c r="D25" s="35">
        <f>21820+156100+19782+156100</f>
        <v>353802</v>
      </c>
    </row>
    <row r="26" ht="24.75" customHeight="1" spans="1:4">
      <c r="A26" s="29"/>
      <c r="B26" s="33">
        <v>30299</v>
      </c>
      <c r="C26" s="34" t="s">
        <v>130</v>
      </c>
      <c r="D26" s="37">
        <v>132060</v>
      </c>
    </row>
    <row r="27" ht="24.75" customHeight="1" spans="1:4">
      <c r="A27" s="29"/>
      <c r="B27" s="30">
        <v>301</v>
      </c>
      <c r="C27" s="31" t="s">
        <v>131</v>
      </c>
      <c r="D27" s="32">
        <f>D28+D29+D30+D31+D32</f>
        <v>1081348.52</v>
      </c>
    </row>
    <row r="28" ht="24.75" customHeight="1" spans="1:4">
      <c r="A28" s="29"/>
      <c r="B28" s="33">
        <v>30301</v>
      </c>
      <c r="C28" s="34" t="s">
        <v>132</v>
      </c>
      <c r="D28" s="35">
        <v>116718</v>
      </c>
    </row>
    <row r="29" ht="24.75" customHeight="1" spans="1:4">
      <c r="A29" s="29"/>
      <c r="B29" s="33">
        <v>30302</v>
      </c>
      <c r="C29" s="34" t="s">
        <v>133</v>
      </c>
      <c r="D29" s="35">
        <f>649368+62336</f>
        <v>711704</v>
      </c>
    </row>
    <row r="30" ht="24.75" customHeight="1" spans="1:4">
      <c r="A30" s="29"/>
      <c r="B30" s="33">
        <v>30311</v>
      </c>
      <c r="C30" s="34" t="s">
        <v>134</v>
      </c>
      <c r="D30" s="35">
        <f>188458.92+64107.6</f>
        <v>252566.52</v>
      </c>
    </row>
    <row r="31" ht="24.75" customHeight="1" spans="1:4">
      <c r="A31" s="29"/>
      <c r="B31" s="33">
        <v>30312</v>
      </c>
      <c r="C31" s="34" t="s">
        <v>135</v>
      </c>
      <c r="D31" s="35">
        <v>0</v>
      </c>
    </row>
    <row r="32" ht="29.25" customHeight="1" spans="1:4">
      <c r="A32" s="40"/>
      <c r="B32" s="33">
        <v>30399</v>
      </c>
      <c r="C32" s="34" t="s">
        <v>136</v>
      </c>
      <c r="D32" s="35">
        <v>360</v>
      </c>
    </row>
  </sheetData>
  <mergeCells count="6">
    <mergeCell ref="A1:D1"/>
    <mergeCell ref="B3:C3"/>
    <mergeCell ref="B5:C5"/>
    <mergeCell ref="A3:A4"/>
    <mergeCell ref="A5:A32"/>
    <mergeCell ref="D3:D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E11" sqref="E11"/>
    </sheetView>
  </sheetViews>
  <sheetFormatPr defaultColWidth="9" defaultRowHeight="14.25" outlineLevelRow="7" outlineLevelCol="3"/>
  <cols>
    <col min="1" max="1" width="27.5" style="1" customWidth="1"/>
    <col min="2" max="2" width="21" style="1" customWidth="1"/>
    <col min="3" max="4" width="20.5" style="1" customWidth="1"/>
    <col min="5" max="16384" width="9" style="1"/>
  </cols>
  <sheetData>
    <row r="1" ht="32.25" customHeight="1" spans="1:4">
      <c r="A1" s="2" t="s">
        <v>137</v>
      </c>
      <c r="B1" s="2"/>
      <c r="C1" s="2"/>
      <c r="D1" s="2"/>
    </row>
    <row r="2" ht="12" customHeight="1" spans="1:4">
      <c r="A2" s="3"/>
      <c r="B2" s="3"/>
      <c r="C2" s="3"/>
      <c r="D2" s="4" t="s">
        <v>106</v>
      </c>
    </row>
    <row r="3" ht="44.25" customHeight="1" spans="1:4">
      <c r="A3" s="5" t="s">
        <v>138</v>
      </c>
      <c r="B3" s="5" t="s">
        <v>139</v>
      </c>
      <c r="C3" s="5" t="s">
        <v>140</v>
      </c>
      <c r="D3" s="6" t="s">
        <v>141</v>
      </c>
    </row>
    <row r="4" ht="53.25" customHeight="1" spans="1:4">
      <c r="A4" s="5" t="s">
        <v>142</v>
      </c>
      <c r="B4" s="5">
        <f>B5+B6+B7+B8</f>
        <v>209504</v>
      </c>
      <c r="C4" s="5">
        <f>C5+C6+C7+C8</f>
        <v>386048</v>
      </c>
      <c r="D4" s="5">
        <f>D5+D6+D7+D8</f>
        <v>-176544</v>
      </c>
    </row>
    <row r="5" ht="53.25" customHeight="1" spans="1:4">
      <c r="A5" s="5" t="s">
        <v>143</v>
      </c>
      <c r="B5" s="7">
        <v>0</v>
      </c>
      <c r="C5" s="7">
        <v>0</v>
      </c>
      <c r="D5" s="7">
        <v>0</v>
      </c>
    </row>
    <row r="6" ht="53.25" customHeight="1" spans="1:4">
      <c r="A6" s="5" t="s">
        <v>144</v>
      </c>
      <c r="B6" s="8">
        <v>31584</v>
      </c>
      <c r="C6" s="8">
        <v>31728</v>
      </c>
      <c r="D6" s="8">
        <f>B6-C6</f>
        <v>-144</v>
      </c>
    </row>
    <row r="7" ht="53.25" customHeight="1" spans="1:4">
      <c r="A7" s="9" t="s">
        <v>145</v>
      </c>
      <c r="B7" s="8">
        <v>0</v>
      </c>
      <c r="C7" s="8">
        <v>0</v>
      </c>
      <c r="D7" s="8">
        <v>0</v>
      </c>
    </row>
    <row r="8" ht="53.25" customHeight="1" spans="1:4">
      <c r="A8" s="9" t="s">
        <v>129</v>
      </c>
      <c r="B8" s="8">
        <v>177920</v>
      </c>
      <c r="C8" s="8">
        <v>354320</v>
      </c>
      <c r="D8" s="8">
        <f>B8-C8</f>
        <v>-176400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收支预算总表</vt:lpstr>
      <vt:lpstr>财政拨款支出明细表--按功能科目</vt:lpstr>
      <vt:lpstr>财政拨款支出明细表--按经济科目</vt:lpstr>
      <vt:lpstr>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Vera.</cp:lastModifiedBy>
  <dcterms:created xsi:type="dcterms:W3CDTF">2016-02-15T02:47:00Z</dcterms:created>
  <cp:lastPrinted>2016-02-03T01:53:00Z</cp:lastPrinted>
  <dcterms:modified xsi:type="dcterms:W3CDTF">2025-03-26T03:42:06Z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4D4ECAC214B74C15BFEFA842891E0F93_12</vt:lpwstr>
  </property>
  <property fmtid="{D5CDD505-2E9C-101B-9397-08002B2CF9AE}" pid="3" name="KSOProductBuildVer">
    <vt:lpwstr>2052-12.1.0.20305</vt:lpwstr>
  </property>
</Properties>
</file>